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008" windowHeight="891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<sst xmlns="http://schemas.openxmlformats.org/spreadsheetml/2006/main" count="356" uniqueCount="248">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</sst>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3">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2" sqref="C10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4.25">
      <c r="A12" s="15" t="s">
        <v>14</v>
      </c>
      <c r="B12" s="10" t="s">
        <v>23</v>
      </c>
      <c r="C12" s="79" t="s">
        <v>6</v>
      </c>
      <c r="F12" s="31" t="s">
        <v>18</v>
      </c>
    </row>
    <row r="13" spans="1:3" ht="28.5">
      <c r="A13" s="15" t="s">
        <v>15</v>
      </c>
      <c r="B13" s="10" t="s">
        <v>24</v>
      </c>
      <c r="C13" s="79" t="s">
        <v>227</v>
      </c>
    </row>
    <row r="14" spans="1:3" ht="50.25" customHeight="1">
      <c r="A14" s="15" t="s">
        <v>16</v>
      </c>
      <c r="B14" s="10" t="s">
        <v>25</v>
      </c>
      <c r="C14" s="79" t="s">
        <v>227</v>
      </c>
    </row>
    <row r="15" spans="1:8" ht="14.25">
      <c r="A15" s="15" t="s">
        <v>17</v>
      </c>
      <c r="B15" s="10" t="s">
        <v>21</v>
      </c>
      <c r="C15" s="79" t="s">
        <v>227</v>
      </c>
      <c r="F15" s="32">
        <f>+VALUE(A10)</f>
        <v>1</v>
      </c>
      <c r="H15" s="85"/>
    </row>
    <row r="16" spans="1:6" ht="24.75" customHeight="1">
      <c r="A16" s="101">
        <f>_xlfn.IFERROR((COUNTIF(C12:C15,"Da")+(COUNTIF(C12:C15,"Djelomično")/2))/((COUNTIF(C12:C15,"Da")+COUNTIF(C12:C15,"Ne")+COUNTIF(C12:C15,"Djelomično"))),"Nije primjenjivo")</f>
        <v>0.375</v>
      </c>
      <c r="B16" s="102"/>
      <c r="C16" s="103"/>
      <c r="F16" s="32">
        <f>+VALUE(A16)</f>
        <v>0.375</v>
      </c>
    </row>
    <row r="17" spans="1:6" ht="24.75" customHeight="1">
      <c r="A17" s="28" t="s">
        <v>148</v>
      </c>
      <c r="B17" s="104" t="s">
        <v>26</v>
      </c>
      <c r="C17" s="105"/>
      <c r="F17" s="32">
        <f>+VALUE(A21)</f>
        <v>0.6666666666666666</v>
      </c>
    </row>
    <row r="18" spans="1:6" ht="14.25">
      <c r="A18" s="17" t="s">
        <v>29</v>
      </c>
      <c r="B18" s="16" t="s">
        <v>27</v>
      </c>
      <c r="C18" s="79" t="s">
        <v>5</v>
      </c>
      <c r="F18" s="32">
        <f>+VALUE(A25)</f>
        <v>1</v>
      </c>
    </row>
    <row r="19" spans="1:6" ht="42.75">
      <c r="A19" s="17" t="s">
        <v>30</v>
      </c>
      <c r="B19" s="16" t="s">
        <v>33</v>
      </c>
      <c r="C19" s="79" t="s">
        <v>227</v>
      </c>
      <c r="F19" s="32">
        <f>+VALUE(A32)</f>
        <v>1</v>
      </c>
    </row>
    <row r="20" spans="1:6" ht="28.5">
      <c r="A20" s="17" t="s">
        <v>31</v>
      </c>
      <c r="B20" s="16" t="s">
        <v>28</v>
      </c>
      <c r="C20" s="79" t="s">
        <v>227</v>
      </c>
      <c r="F20" s="32">
        <f>+VALUE(A36)</f>
        <v>1</v>
      </c>
    </row>
    <row r="21" spans="1:6" ht="24.75" customHeight="1">
      <c r="A21" s="101">
        <f>_xlfn.IFERROR((COUNTIF(C18:C20,"Da")+(COUNTIF(C18:C20,"Djelomično")/2))/((COUNTIF(C18:C20,"Da")+COUNTIF(C18:C20,"Ne")+COUNTIF(C18:C20,"Djelomično"))),"Nije primjenjivo")</f>
        <v>0.6666666666666666</v>
      </c>
      <c r="B21" s="102"/>
      <c r="C21" s="103"/>
      <c r="F21" s="32">
        <f>+VALUE(A51)</f>
        <v>0.9</v>
      </c>
    </row>
    <row r="22" spans="1:6" ht="24.75" customHeight="1">
      <c r="A22" s="28" t="s">
        <v>147</v>
      </c>
      <c r="B22" s="104" t="s">
        <v>32</v>
      </c>
      <c r="C22" s="105"/>
      <c r="F22" s="32">
        <f>+VALUE(A57)</f>
        <v>0.875</v>
      </c>
    </row>
    <row r="23" spans="1:6" ht="28.5">
      <c r="A23" s="15" t="s">
        <v>34</v>
      </c>
      <c r="B23" s="10" t="s">
        <v>36</v>
      </c>
      <c r="C23" s="79" t="s">
        <v>5</v>
      </c>
      <c r="F23" s="32">
        <f>+VALUE(A65)</f>
        <v>0.5</v>
      </c>
    </row>
    <row r="24" spans="1:6" ht="28.5">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4" t="s">
        <v>41</v>
      </c>
      <c r="C26" s="105"/>
      <c r="F26" s="32">
        <f>+VALUE(A92)</f>
        <v>0</v>
      </c>
    </row>
    <row r="27" spans="1:6" ht="14.25">
      <c r="A27" s="29" t="s">
        <v>39</v>
      </c>
      <c r="B27" s="115" t="s">
        <v>40</v>
      </c>
      <c r="C27" s="116"/>
      <c r="F27" s="32">
        <f>+VALUE(A103)</f>
        <v>0.5833333333333334</v>
      </c>
    </row>
    <row r="28" spans="1:6" ht="28.5">
      <c r="A28" s="15" t="s">
        <v>42</v>
      </c>
      <c r="B28" s="10" t="s">
        <v>44</v>
      </c>
      <c r="C28" s="79" t="s">
        <v>5</v>
      </c>
      <c r="F28" s="32">
        <f>+VALUE(A106)</f>
        <v>0.75</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227</v>
      </c>
    </row>
    <row r="46" spans="1:3" ht="14.25">
      <c r="A46" s="15" t="s">
        <v>71</v>
      </c>
      <c r="B46" s="10" t="s">
        <v>226</v>
      </c>
      <c r="C46" s="79" t="s">
        <v>227</v>
      </c>
    </row>
    <row r="47" spans="1:3" ht="28.5">
      <c r="A47" s="15" t="s">
        <v>72</v>
      </c>
      <c r="B47" s="10" t="s">
        <v>60</v>
      </c>
      <c r="C47" s="79" t="s">
        <v>18</v>
      </c>
    </row>
    <row r="48" spans="1:3" ht="28.5">
      <c r="A48" s="15" t="s">
        <v>73</v>
      </c>
      <c r="B48" s="10" t="s">
        <v>61</v>
      </c>
      <c r="C48" s="79" t="s">
        <v>18</v>
      </c>
    </row>
    <row r="49" spans="1:3" ht="28.5">
      <c r="A49" s="15" t="s">
        <v>74</v>
      </c>
      <c r="B49" s="10" t="s">
        <v>230</v>
      </c>
      <c r="C49" s="79" t="s">
        <v>18</v>
      </c>
    </row>
    <row r="50" spans="1:3" ht="28.5">
      <c r="A50" s="15" t="s">
        <v>75</v>
      </c>
      <c r="B50" s="10" t="s">
        <v>62</v>
      </c>
      <c r="C50" s="79" t="s">
        <v>5</v>
      </c>
    </row>
    <row r="51" spans="1:3" ht="24.75" customHeight="1">
      <c r="A51" s="101">
        <f>_xlfn.IFERROR((COUNTIF(C38:C50,"Da")+(COUNTIF(C38:C50,"Djelomično")/2))/((COUNTIF(C38:C50,"Da")+COUNTIF(C38:C50,"Ne")+COUNTIF(C38:C50,"Djelomično"))),"Nije primjenjivo")</f>
        <v>0.9</v>
      </c>
      <c r="B51" s="102"/>
      <c r="C51" s="103"/>
    </row>
    <row r="52" spans="1:3" ht="14.25">
      <c r="A52" s="29" t="s">
        <v>76</v>
      </c>
      <c r="B52" s="115" t="s">
        <v>77</v>
      </c>
      <c r="C52" s="116"/>
    </row>
    <row r="53" spans="1:3" ht="28.5">
      <c r="A53" s="15" t="s">
        <v>82</v>
      </c>
      <c r="B53" s="10" t="s">
        <v>243</v>
      </c>
      <c r="C53" s="79" t="s">
        <v>227</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4.25">
      <c r="A58" s="29" t="s">
        <v>85</v>
      </c>
      <c r="B58" s="115" t="s">
        <v>86</v>
      </c>
      <c r="C58" s="116"/>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227</v>
      </c>
    </row>
    <row r="64" spans="1:3" ht="42.75">
      <c r="A64" s="15" t="s">
        <v>98</v>
      </c>
      <c r="B64" s="10" t="s">
        <v>92</v>
      </c>
      <c r="C64" s="79" t="s">
        <v>18</v>
      </c>
    </row>
    <row r="65" spans="1:3" ht="24.75" customHeight="1">
      <c r="A65" s="101">
        <f>_xlfn.IFERROR((COUNTIF(C59:C64,"Da")+(COUNTIF(C59:C64,"Djelomično")/2))/((COUNTIF(C59:C64,"Da")+COUNTIF(C59:C64,"Ne")+COUNTIF(C59:C64,"Djelomično"))),"Nije primjenjivo")</f>
        <v>0.5</v>
      </c>
      <c r="B65" s="102"/>
      <c r="C65" s="103"/>
    </row>
    <row r="66" spans="1:3" ht="14.25">
      <c r="A66" s="29" t="s">
        <v>100</v>
      </c>
      <c r="B66" s="115" t="s">
        <v>123</v>
      </c>
      <c r="C66" s="116"/>
    </row>
    <row r="67" spans="1:3" ht="28.5">
      <c r="A67" s="15" t="s">
        <v>105</v>
      </c>
      <c r="B67" s="10" t="s">
        <v>101</v>
      </c>
      <c r="C67" s="79" t="s">
        <v>18</v>
      </c>
    </row>
    <row r="68" spans="1:3" ht="42.75">
      <c r="A68" s="15" t="s">
        <v>106</v>
      </c>
      <c r="B68" s="10" t="s">
        <v>102</v>
      </c>
      <c r="C68" s="79" t="s">
        <v>18</v>
      </c>
    </row>
    <row r="69" spans="1:3" ht="14.25">
      <c r="A69" s="15" t="s">
        <v>107</v>
      </c>
      <c r="B69" s="10" t="s">
        <v>103</v>
      </c>
      <c r="C69" s="79" t="s">
        <v>227</v>
      </c>
    </row>
    <row r="70" spans="1:3" ht="14.25">
      <c r="A70" s="15" t="s">
        <v>108</v>
      </c>
      <c r="B70" s="10" t="s">
        <v>104</v>
      </c>
      <c r="C70" s="79" t="s">
        <v>227</v>
      </c>
    </row>
    <row r="71" spans="1:3" ht="24.75" customHeight="1">
      <c r="A71" s="101">
        <f>_xlfn.IFERROR((COUNTIF(C67:C70,"Da")+(COUNTIF(C67:C70,"Djelomično")/2))/((COUNTIF(C67:C70,"Da")+COUNTIF(C67:C70,"Ne")+COUNTIF(C67:C70,"Djelomično"))),"Nije primjenjivo")</f>
        <v>0.5</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6</v>
      </c>
    </row>
    <row r="77" spans="1:3" ht="14.25">
      <c r="A77" s="15" t="s">
        <v>120</v>
      </c>
      <c r="B77" s="10" t="s">
        <v>115</v>
      </c>
      <c r="C77" s="79" t="s">
        <v>6</v>
      </c>
    </row>
    <row r="78" spans="1:3" ht="42.7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4" t="s">
        <v>122</v>
      </c>
      <c r="C80" s="105"/>
    </row>
    <row r="81" spans="1:3" ht="14.25">
      <c r="A81" s="15" t="s">
        <v>134</v>
      </c>
      <c r="B81" s="10" t="s">
        <v>124</v>
      </c>
      <c r="C81" s="79" t="s">
        <v>6</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6</v>
      </c>
    </row>
    <row r="86" spans="1:3" ht="28.5">
      <c r="A86" s="15" t="s">
        <v>139</v>
      </c>
      <c r="B86" s="10" t="s">
        <v>129</v>
      </c>
      <c r="C86" s="79" t="s">
        <v>6</v>
      </c>
    </row>
    <row r="87" spans="1:3" ht="28.5">
      <c r="A87" s="15" t="s">
        <v>140</v>
      </c>
      <c r="B87" s="10" t="s">
        <v>130</v>
      </c>
      <c r="C87" s="79" t="s">
        <v>6</v>
      </c>
    </row>
    <row r="88" spans="1:3" ht="14.25">
      <c r="A88" s="15" t="s">
        <v>141</v>
      </c>
      <c r="B88" s="10" t="s">
        <v>21</v>
      </c>
      <c r="C88" s="79" t="s">
        <v>6</v>
      </c>
    </row>
    <row r="89" spans="1:3" ht="14.25">
      <c r="A89" s="15" t="s">
        <v>142</v>
      </c>
      <c r="B89" s="10" t="s">
        <v>131</v>
      </c>
      <c r="C89" s="79" t="s">
        <v>6</v>
      </c>
    </row>
    <row r="90" spans="1:3" ht="28.5">
      <c r="A90" s="15" t="s">
        <v>143</v>
      </c>
      <c r="B90" s="10" t="s">
        <v>132</v>
      </c>
      <c r="C90" s="79" t="s">
        <v>6</v>
      </c>
    </row>
    <row r="91" spans="1:3" ht="57">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4.25">
      <c r="A94" s="15" t="s">
        <v>163</v>
      </c>
      <c r="B94" s="10" t="s">
        <v>153</v>
      </c>
      <c r="C94" s="79" t="s">
        <v>227</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18</v>
      </c>
    </row>
    <row r="99" spans="1:3" ht="14.25">
      <c r="A99" s="15" t="s">
        <v>168</v>
      </c>
      <c r="B99" s="10" t="s">
        <v>159</v>
      </c>
      <c r="C99" s="79" t="s">
        <v>5</v>
      </c>
    </row>
    <row r="100" spans="1:3" ht="28.5">
      <c r="A100" s="15" t="s">
        <v>169</v>
      </c>
      <c r="B100" s="10" t="s">
        <v>160</v>
      </c>
      <c r="C100" s="79" t="s">
        <v>18</v>
      </c>
    </row>
    <row r="101" spans="1:3" ht="14.25">
      <c r="A101" s="15" t="s">
        <v>170</v>
      </c>
      <c r="B101" s="10" t="s">
        <v>161</v>
      </c>
      <c r="C101" s="79" t="s">
        <v>5</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0.5833333333333334</v>
      </c>
      <c r="B103" s="102"/>
      <c r="C103" s="103"/>
    </row>
    <row r="104" spans="1:3" ht="24.75" customHeight="1">
      <c r="A104" s="14" t="s">
        <v>177</v>
      </c>
      <c r="B104" s="104" t="s">
        <v>244</v>
      </c>
      <c r="C104" s="105"/>
    </row>
    <row r="105" spans="1:3" ht="28.5">
      <c r="A105" s="15" t="s">
        <v>38</v>
      </c>
      <c r="B105" s="10" t="s">
        <v>158</v>
      </c>
      <c r="C105" s="79" t="s">
        <v>172</v>
      </c>
    </row>
    <row r="106" spans="1:3" ht="24.75" customHeight="1" thickBot="1">
      <c r="A106" s="106" t="str">
        <f>IF(C105="Više od 90%","100%",IF(C105="80% - 90%","75%",IF(C105="70% - 80%","50%",IF(C105="60% - 70%","25%",IF(C105="Manje od 60%","0%","Nije primjenjivo")))))</f>
        <v>75%</v>
      </c>
      <c r="B106" s="107"/>
      <c r="C106" s="108"/>
    </row>
    <row r="107" spans="1:3" ht="24.75" customHeight="1">
      <c r="A107" s="109" t="s">
        <v>179</v>
      </c>
      <c r="B107" s="110"/>
      <c r="C107" s="113">
        <f>_xlfn.SUMIFS(F15:F28,F15:F28,"&lt;&gt;#VALUE!")/COUNT(F15:F28)</f>
        <v>0.6892857142857143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0.375</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0.5</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0.5833333333333334</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0.6892857142857143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0">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X X</cp:lastModifiedBy>
  <cp:lastPrinted>2019-12-05T14:42:35Z</cp:lastPrinted>
  <dcterms:created xsi:type="dcterms:W3CDTF">2012-05-21T15:07:27Z</dcterms:created>
  <dcterms:modified xsi:type="dcterms:W3CDTF">2024-01-16T06:36:08Z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